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priedas" sheetId="1" r:id="rId1"/>
    <sheet name="4 priedas" sheetId="3" r:id="rId2"/>
  </sheets>
  <calcPr calcId="145621" iterateDelta="1E-4"/>
</workbook>
</file>

<file path=xl/calcChain.xml><?xml version="1.0" encoding="utf-8"?>
<calcChain xmlns="http://schemas.openxmlformats.org/spreadsheetml/2006/main">
  <c r="I50" i="1" l="1"/>
  <c r="I49" i="1"/>
  <c r="H52" i="1" l="1"/>
  <c r="I52" i="1"/>
  <c r="F52" i="1"/>
  <c r="G51" i="1"/>
  <c r="H51" i="1"/>
  <c r="I51" i="1"/>
  <c r="F51" i="1"/>
  <c r="G47" i="1" l="1"/>
  <c r="H48" i="1"/>
  <c r="I48" i="1"/>
  <c r="F48" i="1"/>
  <c r="G48" i="1" l="1"/>
  <c r="G52" i="1"/>
  <c r="G62" i="1"/>
  <c r="H62" i="1"/>
  <c r="F62" i="1"/>
  <c r="H61" i="1"/>
  <c r="I60" i="1"/>
  <c r="I59" i="1"/>
  <c r="I58" i="1"/>
  <c r="I62" i="1" s="1"/>
  <c r="I61" i="1" l="1"/>
  <c r="G46" i="1"/>
  <c r="H46" i="1"/>
  <c r="I46" i="1"/>
  <c r="F46" i="1"/>
  <c r="G36" i="1" l="1"/>
  <c r="G39" i="1" s="1"/>
  <c r="H36" i="1"/>
  <c r="H39" i="1" s="1"/>
  <c r="I36" i="1"/>
  <c r="I39" i="1" s="1"/>
  <c r="F36" i="1"/>
  <c r="F39" i="1" s="1"/>
  <c r="G32" i="1"/>
  <c r="H32" i="1"/>
  <c r="I32" i="1"/>
  <c r="F32" i="1"/>
  <c r="G29" i="1"/>
  <c r="G33" i="1" s="1"/>
  <c r="H29" i="1"/>
  <c r="H33" i="1" s="1"/>
  <c r="I29" i="1"/>
  <c r="I33" i="1" s="1"/>
  <c r="F29" i="1"/>
  <c r="F33" i="1" s="1"/>
  <c r="G24" i="1"/>
  <c r="H24" i="1"/>
  <c r="I24" i="1"/>
  <c r="F24" i="1"/>
  <c r="I9" i="1"/>
  <c r="I12" i="1" s="1"/>
  <c r="G9" i="1"/>
  <c r="G12" i="1" s="1"/>
  <c r="H9" i="1"/>
  <c r="H12" i="1" s="1"/>
  <c r="F9" i="1"/>
  <c r="F12" i="1" s="1"/>
</calcChain>
</file>

<file path=xl/sharedStrings.xml><?xml version="1.0" encoding="utf-8"?>
<sst xmlns="http://schemas.openxmlformats.org/spreadsheetml/2006/main" count="277" uniqueCount="107">
  <si>
    <t/>
  </si>
  <si>
    <t>Regionas</t>
  </si>
  <si>
    <t>MBA, MA įrenginys/savartynas</t>
  </si>
  <si>
    <t>Atliekos kodas</t>
  </si>
  <si>
    <t>Atliekos pavadinimas</t>
  </si>
  <si>
    <t>Atliekų biologinis skaidumas, %</t>
  </si>
  <si>
    <t>Priimtas komunalinių atliekų kiekis, t</t>
  </si>
  <si>
    <t>Priimtas grynasis BSA kiekis, t</t>
  </si>
  <si>
    <t>Pašalintas komunalinių atliekų kiekis, t</t>
  </si>
  <si>
    <t>Pašalintas grynasis BSA kiekis, t</t>
  </si>
  <si>
    <t>Alytaus regionas</t>
  </si>
  <si>
    <t>Alytaus regioninis nepavojingų atliekų sąvartynas</t>
  </si>
  <si>
    <t>20 01 10</t>
  </si>
  <si>
    <t>drabužiai</t>
  </si>
  <si>
    <t>50</t>
  </si>
  <si>
    <t>20 01 11</t>
  </si>
  <si>
    <t>tekstilės gaminiai</t>
  </si>
  <si>
    <t>20 03 01</t>
  </si>
  <si>
    <t>mišrios komunalinės atliekos</t>
  </si>
  <si>
    <t>Iš viso įrenginyje</t>
  </si>
  <si>
    <t>Alytaus regiono komunalinių atliekų mechaninio rūšiavimo įrenginys ir Biologinio apdorojimo įrenginiai su energijos gamyba</t>
  </si>
  <si>
    <t>Kauno regionas</t>
  </si>
  <si>
    <t>Kauno MBA</t>
  </si>
  <si>
    <t>Zabieliškio MAR</t>
  </si>
  <si>
    <t>Klaipėdos regionas</t>
  </si>
  <si>
    <t>20 03 02</t>
  </si>
  <si>
    <t>turgaviečių atliekos</t>
  </si>
  <si>
    <t>20 03 03</t>
  </si>
  <si>
    <t>gatvių valymo liekanos</t>
  </si>
  <si>
    <t>20 03 06</t>
  </si>
  <si>
    <t>nuotakyno valymo atliekos</t>
  </si>
  <si>
    <t>Marijampolės regionas</t>
  </si>
  <si>
    <t>Marijampolės regioninis nepavojingų atliekų sąvartynas</t>
  </si>
  <si>
    <t>20 01 38</t>
  </si>
  <si>
    <t>mediena, nenurodyta 20 01 37</t>
  </si>
  <si>
    <t>100</t>
  </si>
  <si>
    <t>20 01 01</t>
  </si>
  <si>
    <t>popierius ir kartonas</t>
  </si>
  <si>
    <t>Panevėžio regionas</t>
  </si>
  <si>
    <t>Panevėžio regioninis nepavojingųjų atliekų sąvartynas, biologiškai skaidžių atliekų kompostavimo aikštelė, asbesto atliekų sekcija</t>
  </si>
  <si>
    <t>UAB "Ekoatliekos"</t>
  </si>
  <si>
    <t>Tauragės regionas</t>
  </si>
  <si>
    <t>Telšių regionas</t>
  </si>
  <si>
    <t>Telšių regiono komunalinių atliekų mechaninio biologinio apdorojimo įrenginys</t>
  </si>
  <si>
    <t>Utenos regionas</t>
  </si>
  <si>
    <t>Mechaninio apdorojimo įrenginys</t>
  </si>
  <si>
    <t>Vilniaus regionas</t>
  </si>
  <si>
    <t>UAB "Energesman"</t>
  </si>
  <si>
    <t>Šiaulių regionas</t>
  </si>
  <si>
    <t>UAB "NEG Recycling"</t>
  </si>
  <si>
    <t>Šiaulių regiono nepavojingų atliekų sąvartynas</t>
  </si>
  <si>
    <t xml:space="preserve">Pašalintų arba į MBA įrenginius priimtų komunalinių biologiškai skaidžių atliekų kiekio vertinimas pagal regioną </t>
  </si>
  <si>
    <t>Ataskaitniai metai: 2019</t>
  </si>
  <si>
    <t>2 pusmetis</t>
  </si>
  <si>
    <t>kitos mechaninio atliekų (įskaitant medžiagų mišinius) apdorojimo atliekos</t>
  </si>
  <si>
    <t>19 12 12 08</t>
  </si>
  <si>
    <t>1 pusmetis</t>
  </si>
  <si>
    <t>Pašalintas po apdorojimo likusių BSA bendras kiekis, t</t>
  </si>
  <si>
    <t>Pusmetis</t>
  </si>
  <si>
    <t>Atliekų biologinis skaidumas (laboratorijos duomenys)</t>
  </si>
  <si>
    <t>Atliekų sąrašas</t>
  </si>
  <si>
    <t>Atliekų sąrašo kodas</t>
  </si>
  <si>
    <t>Ataskaitiniai metai: 2019</t>
  </si>
  <si>
    <t xml:space="preserve">Šalinamų po apdorojimo MBA, MA įrenginiuose susidariusių komunalinių BSA kiekio vertinimo apibendrinta ataskaita </t>
  </si>
  <si>
    <t>Iš viso Alytaus  regione</t>
  </si>
  <si>
    <t>Iš viso Kauno regione</t>
  </si>
  <si>
    <t>Iš viso Vilniaus regione</t>
  </si>
  <si>
    <t>Iš viso Panevėžio regione</t>
  </si>
  <si>
    <t>Iš viso Utenos regione</t>
  </si>
  <si>
    <t>Iš viso Telšių regione</t>
  </si>
  <si>
    <t>Iš viso Tauragės regione</t>
  </si>
  <si>
    <t>Iš viso Šiaulių regione</t>
  </si>
  <si>
    <t>Iš viso Marijampolės regione</t>
  </si>
  <si>
    <t>Iš viso Klaipėdos regione</t>
  </si>
  <si>
    <r>
      <rPr>
        <b/>
        <sz val="11"/>
        <color theme="1"/>
        <rFont val="Times New Roman"/>
        <family val="1"/>
        <charset val="186"/>
      </rPr>
      <t xml:space="preserve">Pastaba. </t>
    </r>
    <r>
      <rPr>
        <sz val="11"/>
        <color theme="1"/>
        <rFont val="Times New Roman"/>
        <family val="1"/>
        <charset val="186"/>
      </rPr>
      <t>Kauno, Vilniaus regionų sąvartynuose tiesiogiai pašalintų komunalinių atliekų nebuvo.</t>
    </r>
  </si>
  <si>
    <t>Utenos regiono nepavojingų atliekų sąvartynas</t>
  </si>
  <si>
    <t>Tauragės regiono komunalinių atliekų mechaninio apdorojimo įrenginys</t>
  </si>
  <si>
    <t>38,8 mg O2/g (s. m.)</t>
  </si>
  <si>
    <t>Tauragės regioninis nepavojingų atliekų sąvartynas</t>
  </si>
  <si>
    <t>16,0 mg O2/g (s. m.)</t>
  </si>
  <si>
    <t>Sąvartynas /MBA /MA</t>
  </si>
  <si>
    <t>152 mg/litre</t>
  </si>
  <si>
    <t>412 mg/litre</t>
  </si>
  <si>
    <t>237,83 mg/litre</t>
  </si>
  <si>
    <t>267,08 mg/litre</t>
  </si>
  <si>
    <t>61 mg/litre</t>
  </si>
  <si>
    <t>36 mg/litre</t>
  </si>
  <si>
    <t>134 mg/litre</t>
  </si>
  <si>
    <t>21,5 mg/litre</t>
  </si>
  <si>
    <t>319 mg/litre</t>
  </si>
  <si>
    <t>532 mg/litre</t>
  </si>
  <si>
    <t>442,5 mg/litre</t>
  </si>
  <si>
    <t>355 mg/litre</t>
  </si>
  <si>
    <t>140 mg/litre</t>
  </si>
  <si>
    <t>894 mg/litre</t>
  </si>
  <si>
    <t>Tauragės regiono nepavojingų atliekų sąvartynas</t>
  </si>
  <si>
    <t>20 03 07</t>
  </si>
  <si>
    <t>didžiosiso atliekos</t>
  </si>
  <si>
    <t>Klaipėdos regiono komunalinių atliekų mechaninio apdorojimo įrenginys</t>
  </si>
  <si>
    <t>Marijampolės regiono komunalinių atliekų mechaninio biologinio apdorojimo įrenginiai</t>
  </si>
  <si>
    <t>Alytaus regiono komunalinių atliekų mechaninio rūšiavimo įrenginys ir biologinio apdorojimo įrenginiai su energijos gamyba</t>
  </si>
  <si>
    <t>Klaipėdos regiono nepavojingų atliekų sąvartynas</t>
  </si>
  <si>
    <t>Po apdorojimo MBA susidariusioms ir  pašalintoms atliekoms tyrimai nebuvo atlikti</t>
  </si>
  <si>
    <t>Po apdorojimo MA susidariusioms atliekoms tyrimai nebuvo atlikti, nes visas 19 12 12 08 kiekis buvo planuotas sudeginti</t>
  </si>
  <si>
    <t>Nėra duomenų</t>
  </si>
  <si>
    <t>Utenos regiono mechaninio biologinio apdorojimo įrenginys</t>
  </si>
  <si>
    <t>392 mg/litre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</si>
</sst>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</font>
    <font>
      <b/>
      <sz val="16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FE0F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/>
      <bottom style="thin">
        <color rgb="FF7777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777777"/>
      </top>
      <bottom style="thin">
        <color rgb="FF777777"/>
      </bottom>
      <diagonal/>
    </border>
    <border>
      <left style="medium">
        <color indexed="64"/>
      </left>
      <right style="thin">
        <color rgb="FF777777"/>
      </right>
      <top style="medium">
        <color indexed="64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medium">
        <color indexed="64"/>
      </top>
      <bottom style="thin">
        <color rgb="FF777777"/>
      </bottom>
      <diagonal/>
    </border>
    <border>
      <left style="thin">
        <color rgb="FF777777"/>
      </left>
      <right/>
      <top style="medium">
        <color indexed="64"/>
      </top>
      <bottom style="thin">
        <color rgb="FF777777"/>
      </bottom>
      <diagonal/>
    </border>
    <border>
      <left style="thin">
        <color rgb="FF777777"/>
      </left>
      <right style="medium">
        <color indexed="64"/>
      </right>
      <top style="medium">
        <color indexed="64"/>
      </top>
      <bottom style="thin">
        <color rgb="FF777777"/>
      </bottom>
      <diagonal/>
    </border>
    <border>
      <left style="medium">
        <color indexed="64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 style="medium">
        <color indexed="64"/>
      </right>
      <top style="thin">
        <color rgb="FF777777"/>
      </top>
      <bottom style="thin">
        <color rgb="FF777777"/>
      </bottom>
      <diagonal/>
    </border>
    <border>
      <left style="medium">
        <color indexed="64"/>
      </left>
      <right style="thin">
        <color rgb="FF777777"/>
      </right>
      <top/>
      <bottom style="thin">
        <color rgb="FF777777"/>
      </bottom>
      <diagonal/>
    </border>
    <border>
      <left style="medium">
        <color indexed="64"/>
      </left>
      <right style="thin">
        <color rgb="FF777777"/>
      </right>
      <top/>
      <bottom/>
      <diagonal/>
    </border>
    <border>
      <left style="medium">
        <color indexed="64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 style="medium">
        <color indexed="64"/>
      </right>
      <top style="thin">
        <color rgb="FF777777"/>
      </top>
      <bottom style="thin">
        <color rgb="FF777777"/>
      </bottom>
      <diagonal/>
    </border>
    <border>
      <left style="medium">
        <color indexed="64"/>
      </left>
      <right style="thin">
        <color rgb="FF777777"/>
      </right>
      <top/>
      <bottom style="medium">
        <color indexed="64"/>
      </bottom>
      <diagonal/>
    </border>
    <border>
      <left style="thin">
        <color rgb="FF777777"/>
      </left>
      <right style="thin">
        <color rgb="FF777777"/>
      </right>
      <top/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medium">
        <color indexed="64"/>
      </bottom>
      <diagonal/>
    </border>
    <border>
      <left style="thin">
        <color rgb="FF777777"/>
      </left>
      <right/>
      <top style="thin">
        <color rgb="FF777777"/>
      </top>
      <bottom style="medium">
        <color indexed="64"/>
      </bottom>
      <diagonal/>
    </border>
    <border>
      <left style="thin">
        <color rgb="FF777777"/>
      </left>
      <right style="medium">
        <color indexed="64"/>
      </right>
      <top style="thin">
        <color rgb="FF777777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1" applyFont="1"/>
    <xf numFmtId="0" fontId="2" fillId="0" borderId="0" xfId="0" applyFont="1" applyAlignment="1">
      <alignment vertical="center" wrapText="1"/>
    </xf>
    <xf numFmtId="0" fontId="2" fillId="0" borderId="0" xfId="1" applyFont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right" vertical="center" wrapText="1"/>
    </xf>
    <xf numFmtId="164" fontId="3" fillId="4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8" fillId="3" borderId="13" xfId="1" applyFont="1" applyFill="1" applyBorder="1" applyAlignment="1">
      <alignment horizontal="left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right" vertical="center" wrapText="1"/>
    </xf>
    <xf numFmtId="0" fontId="9" fillId="0" borderId="21" xfId="1" applyFont="1" applyBorder="1" applyAlignment="1">
      <alignment horizontal="left" vertical="center" wrapText="1"/>
    </xf>
    <xf numFmtId="164" fontId="10" fillId="0" borderId="22" xfId="1" applyNumberFormat="1" applyFont="1" applyBorder="1" applyAlignment="1">
      <alignment vertical="center" wrapText="1"/>
    </xf>
    <xf numFmtId="0" fontId="2" fillId="0" borderId="25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 wrapText="1"/>
    </xf>
    <xf numFmtId="164" fontId="2" fillId="0" borderId="27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9" fillId="0" borderId="18" xfId="1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5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/>
    </xf>
    <xf numFmtId="0" fontId="11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9" fillId="0" borderId="17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J1"/>
    </sheetView>
  </sheetViews>
  <sheetFormatPr defaultRowHeight="15" x14ac:dyDescent="0.25"/>
  <cols>
    <col min="1" max="1" width="13.85546875" style="1" customWidth="1"/>
    <col min="2" max="2" width="24.42578125" style="1" customWidth="1"/>
    <col min="3" max="3" width="7.5703125" style="1" customWidth="1"/>
    <col min="4" max="4" width="30.85546875" style="1" customWidth="1"/>
    <col min="5" max="5" width="16.140625" style="1" customWidth="1"/>
    <col min="6" max="6" width="14.28515625" style="1" customWidth="1"/>
    <col min="7" max="7" width="14.42578125" style="1" customWidth="1"/>
    <col min="8" max="8" width="13.7109375" style="1" customWidth="1"/>
    <col min="9" max="9" width="15.28515625" style="1" customWidth="1"/>
    <col min="10" max="10" width="10.7109375" style="1" customWidth="1"/>
    <col min="11" max="16384" width="9.140625" style="1"/>
  </cols>
  <sheetData>
    <row r="1" spans="1:10" ht="20.25" x14ac:dyDescent="0.3">
      <c r="A1" s="43" t="s">
        <v>51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0.25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25" x14ac:dyDescent="0.3">
      <c r="A3" s="36" t="s">
        <v>52</v>
      </c>
      <c r="B3" s="3"/>
      <c r="C3" s="3"/>
      <c r="D3" s="3"/>
      <c r="E3" s="3"/>
      <c r="F3" s="3"/>
      <c r="G3" s="3"/>
      <c r="H3" s="3"/>
      <c r="I3" s="3"/>
      <c r="J3" s="2"/>
    </row>
    <row r="4" spans="1:10" ht="20.25" x14ac:dyDescent="0.3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ht="38.25" customHeight="1" x14ac:dyDescent="0.25">
      <c r="A5" s="7" t="s">
        <v>1</v>
      </c>
      <c r="B5" s="7" t="s">
        <v>2</v>
      </c>
      <c r="C5" s="7" t="s">
        <v>3</v>
      </c>
      <c r="D5" s="33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</row>
    <row r="6" spans="1:10" ht="17.25" customHeight="1" x14ac:dyDescent="0.25">
      <c r="A6" s="44" t="s">
        <v>10</v>
      </c>
      <c r="B6" s="45" t="s">
        <v>11</v>
      </c>
      <c r="C6" s="8" t="s">
        <v>12</v>
      </c>
      <c r="D6" s="31" t="s">
        <v>13</v>
      </c>
      <c r="E6" s="9" t="s">
        <v>14</v>
      </c>
      <c r="F6" s="15">
        <v>0</v>
      </c>
      <c r="G6" s="15">
        <v>0</v>
      </c>
      <c r="H6" s="15">
        <v>10.46</v>
      </c>
      <c r="I6" s="15">
        <v>5.23</v>
      </c>
    </row>
    <row r="7" spans="1:10" ht="17.25" customHeight="1" x14ac:dyDescent="0.25">
      <c r="A7" s="44"/>
      <c r="B7" s="45"/>
      <c r="C7" s="8" t="s">
        <v>15</v>
      </c>
      <c r="D7" s="31" t="s">
        <v>16</v>
      </c>
      <c r="E7" s="9" t="s">
        <v>14</v>
      </c>
      <c r="F7" s="15">
        <v>0</v>
      </c>
      <c r="G7" s="15">
        <v>0</v>
      </c>
      <c r="H7" s="15">
        <v>428.495</v>
      </c>
      <c r="I7" s="15">
        <v>214.24799999999999</v>
      </c>
    </row>
    <row r="8" spans="1:10" ht="18" customHeight="1" x14ac:dyDescent="0.25">
      <c r="A8" s="44"/>
      <c r="B8" s="45"/>
      <c r="C8" s="8" t="s">
        <v>17</v>
      </c>
      <c r="D8" s="31" t="s">
        <v>18</v>
      </c>
      <c r="E8" s="9">
        <v>41.94</v>
      </c>
      <c r="F8" s="15">
        <v>0</v>
      </c>
      <c r="G8" s="15">
        <v>0</v>
      </c>
      <c r="H8" s="15">
        <v>2200.6799999999998</v>
      </c>
      <c r="I8" s="15">
        <v>922.96500000000003</v>
      </c>
    </row>
    <row r="9" spans="1:10" x14ac:dyDescent="0.25">
      <c r="A9" s="44"/>
      <c r="B9" s="38" t="s">
        <v>0</v>
      </c>
      <c r="C9" s="39"/>
      <c r="D9" s="47"/>
      <c r="E9" s="11" t="s">
        <v>19</v>
      </c>
      <c r="F9" s="13">
        <f>SUM(F6:F8)</f>
        <v>0</v>
      </c>
      <c r="G9" s="13">
        <f t="shared" ref="G9:H9" si="0">SUM(G6:G8)</f>
        <v>0</v>
      </c>
      <c r="H9" s="13">
        <f t="shared" si="0"/>
        <v>2639.6349999999998</v>
      </c>
      <c r="I9" s="13">
        <f>SUM(I6:I8)</f>
        <v>1142.443</v>
      </c>
    </row>
    <row r="10" spans="1:10" ht="72.75" customHeight="1" x14ac:dyDescent="0.25">
      <c r="A10" s="44"/>
      <c r="B10" s="8" t="s">
        <v>100</v>
      </c>
      <c r="C10" s="8" t="s">
        <v>17</v>
      </c>
      <c r="D10" s="31" t="s">
        <v>18</v>
      </c>
      <c r="E10" s="9">
        <v>41.94</v>
      </c>
      <c r="F10" s="15">
        <v>32948.980000000003</v>
      </c>
      <c r="G10" s="15">
        <v>13818.802</v>
      </c>
      <c r="H10" s="15">
        <v>0</v>
      </c>
      <c r="I10" s="15">
        <v>0</v>
      </c>
    </row>
    <row r="11" spans="1:10" ht="18" customHeight="1" x14ac:dyDescent="0.25">
      <c r="A11" s="44"/>
      <c r="B11" s="38" t="s">
        <v>0</v>
      </c>
      <c r="C11" s="39"/>
      <c r="D11" s="47"/>
      <c r="E11" s="11" t="s">
        <v>19</v>
      </c>
      <c r="F11" s="13">
        <v>32948.980000000003</v>
      </c>
      <c r="G11" s="13">
        <v>13818.802</v>
      </c>
      <c r="H11" s="13">
        <v>0</v>
      </c>
      <c r="I11" s="13">
        <v>0</v>
      </c>
    </row>
    <row r="12" spans="1:10" ht="30.75" customHeight="1" x14ac:dyDescent="0.25">
      <c r="A12" s="38" t="s">
        <v>0</v>
      </c>
      <c r="B12" s="39"/>
      <c r="C12" s="39"/>
      <c r="D12" s="39"/>
      <c r="E12" s="12" t="s">
        <v>64</v>
      </c>
      <c r="F12" s="14">
        <f>SUM(F9,F11)</f>
        <v>32948.980000000003</v>
      </c>
      <c r="G12" s="14">
        <f t="shared" ref="G12:I12" si="1">SUM(G9,G11)</f>
        <v>13818.802</v>
      </c>
      <c r="H12" s="14">
        <f t="shared" si="1"/>
        <v>2639.6349999999998</v>
      </c>
      <c r="I12" s="14">
        <f t="shared" si="1"/>
        <v>1142.443</v>
      </c>
    </row>
    <row r="13" spans="1:10" ht="18" customHeight="1" x14ac:dyDescent="0.25">
      <c r="A13" s="46" t="s">
        <v>21</v>
      </c>
      <c r="B13" s="8" t="s">
        <v>22</v>
      </c>
      <c r="C13" s="8" t="s">
        <v>17</v>
      </c>
      <c r="D13" s="31" t="s">
        <v>18</v>
      </c>
      <c r="E13" s="9">
        <v>54.02</v>
      </c>
      <c r="F13" s="15">
        <v>129196.56</v>
      </c>
      <c r="G13" s="15">
        <v>69791.982000000004</v>
      </c>
      <c r="H13" s="15">
        <v>0</v>
      </c>
      <c r="I13" s="15">
        <v>0</v>
      </c>
    </row>
    <row r="14" spans="1:10" x14ac:dyDescent="0.25">
      <c r="A14" s="46"/>
      <c r="B14" s="10"/>
      <c r="C14" s="10"/>
      <c r="D14" s="32" t="s">
        <v>0</v>
      </c>
      <c r="E14" s="11" t="s">
        <v>19</v>
      </c>
      <c r="F14" s="13">
        <v>129196.56</v>
      </c>
      <c r="G14" s="13">
        <v>69791.982000000004</v>
      </c>
      <c r="H14" s="13">
        <v>0</v>
      </c>
      <c r="I14" s="13">
        <v>0</v>
      </c>
    </row>
    <row r="15" spans="1:10" ht="20.25" customHeight="1" x14ac:dyDescent="0.25">
      <c r="A15" s="46"/>
      <c r="B15" s="8" t="s">
        <v>23</v>
      </c>
      <c r="C15" s="8" t="s">
        <v>17</v>
      </c>
      <c r="D15" s="31" t="s">
        <v>18</v>
      </c>
      <c r="E15" s="9">
        <v>55.945</v>
      </c>
      <c r="F15" s="15">
        <v>14441.13</v>
      </c>
      <c r="G15" s="15">
        <v>8079.09</v>
      </c>
      <c r="H15" s="15">
        <v>0</v>
      </c>
      <c r="I15" s="15">
        <v>0</v>
      </c>
    </row>
    <row r="16" spans="1:10" ht="17.25" customHeight="1" x14ac:dyDescent="0.25">
      <c r="A16" s="46"/>
      <c r="B16" s="10"/>
      <c r="C16" s="10"/>
      <c r="D16" s="32" t="s">
        <v>0</v>
      </c>
      <c r="E16" s="11" t="s">
        <v>19</v>
      </c>
      <c r="F16" s="13">
        <v>14441.13</v>
      </c>
      <c r="G16" s="13">
        <v>8079.09</v>
      </c>
      <c r="H16" s="13">
        <v>0</v>
      </c>
      <c r="I16" s="13">
        <v>0</v>
      </c>
    </row>
    <row r="17" spans="1:9" ht="28.5" customHeight="1" x14ac:dyDescent="0.25">
      <c r="A17" s="38" t="s">
        <v>0</v>
      </c>
      <c r="B17" s="39"/>
      <c r="C17" s="39"/>
      <c r="D17" s="39"/>
      <c r="E17" s="12" t="s">
        <v>65</v>
      </c>
      <c r="F17" s="14">
        <v>143637.69</v>
      </c>
      <c r="G17" s="14">
        <v>77871.072</v>
      </c>
      <c r="H17" s="14">
        <v>0</v>
      </c>
      <c r="I17" s="14">
        <v>0</v>
      </c>
    </row>
    <row r="18" spans="1:9" ht="71.25" customHeight="1" x14ac:dyDescent="0.25">
      <c r="A18" s="44" t="s">
        <v>24</v>
      </c>
      <c r="B18" s="8" t="s">
        <v>98</v>
      </c>
      <c r="C18" s="8" t="s">
        <v>17</v>
      </c>
      <c r="D18" s="31" t="s">
        <v>18</v>
      </c>
      <c r="E18" s="9">
        <v>29.49</v>
      </c>
      <c r="F18" s="15">
        <v>101597.18</v>
      </c>
      <c r="G18" s="15">
        <v>29961.008000000002</v>
      </c>
      <c r="H18" s="15">
        <v>0</v>
      </c>
      <c r="I18" s="15">
        <v>0</v>
      </c>
    </row>
    <row r="19" spans="1:9" ht="16.5" customHeight="1" x14ac:dyDescent="0.25">
      <c r="A19" s="44"/>
      <c r="B19" s="38" t="s">
        <v>0</v>
      </c>
      <c r="C19" s="39"/>
      <c r="D19" s="47"/>
      <c r="E19" s="11" t="s">
        <v>19</v>
      </c>
      <c r="F19" s="13">
        <v>101597.18</v>
      </c>
      <c r="G19" s="13">
        <v>29961.008000000002</v>
      </c>
      <c r="H19" s="13">
        <v>0</v>
      </c>
      <c r="I19" s="13">
        <v>0</v>
      </c>
    </row>
    <row r="20" spans="1:9" ht="24" customHeight="1" x14ac:dyDescent="0.25">
      <c r="A20" s="44"/>
      <c r="B20" s="45" t="s">
        <v>101</v>
      </c>
      <c r="C20" s="8" t="s">
        <v>25</v>
      </c>
      <c r="D20" s="31" t="s">
        <v>26</v>
      </c>
      <c r="E20" s="9" t="s">
        <v>14</v>
      </c>
      <c r="F20" s="15">
        <v>0</v>
      </c>
      <c r="G20" s="15">
        <v>0</v>
      </c>
      <c r="H20" s="15">
        <v>636.96</v>
      </c>
      <c r="I20" s="15">
        <v>318.48</v>
      </c>
    </row>
    <row r="21" spans="1:9" ht="20.25" customHeight="1" x14ac:dyDescent="0.25">
      <c r="A21" s="44"/>
      <c r="B21" s="45"/>
      <c r="C21" s="8" t="s">
        <v>27</v>
      </c>
      <c r="D21" s="31" t="s">
        <v>28</v>
      </c>
      <c r="E21" s="9" t="s">
        <v>14</v>
      </c>
      <c r="F21" s="15">
        <v>0</v>
      </c>
      <c r="G21" s="15">
        <v>0</v>
      </c>
      <c r="H21" s="15">
        <v>4439.96</v>
      </c>
      <c r="I21" s="15">
        <v>2219.98</v>
      </c>
    </row>
    <row r="22" spans="1:9" ht="22.5" customHeight="1" x14ac:dyDescent="0.25">
      <c r="A22" s="44"/>
      <c r="B22" s="45"/>
      <c r="C22" s="8" t="s">
        <v>29</v>
      </c>
      <c r="D22" s="31" t="s">
        <v>30</v>
      </c>
      <c r="E22" s="9" t="s">
        <v>14</v>
      </c>
      <c r="F22" s="15">
        <v>0</v>
      </c>
      <c r="G22" s="15">
        <v>0</v>
      </c>
      <c r="H22" s="15">
        <v>747</v>
      </c>
      <c r="I22" s="15">
        <v>373.5</v>
      </c>
    </row>
    <row r="23" spans="1:9" x14ac:dyDescent="0.25">
      <c r="A23" s="44"/>
      <c r="B23" s="38" t="s">
        <v>0</v>
      </c>
      <c r="C23" s="39"/>
      <c r="D23" s="47"/>
      <c r="E23" s="11" t="s">
        <v>19</v>
      </c>
      <c r="F23" s="13">
        <v>0</v>
      </c>
      <c r="G23" s="13">
        <v>0</v>
      </c>
      <c r="H23" s="13">
        <v>5823.92</v>
      </c>
      <c r="I23" s="13">
        <v>2911.96</v>
      </c>
    </row>
    <row r="24" spans="1:9" ht="28.5" customHeight="1" x14ac:dyDescent="0.25">
      <c r="A24" s="38" t="s">
        <v>0</v>
      </c>
      <c r="B24" s="39"/>
      <c r="C24" s="39"/>
      <c r="D24" s="39"/>
      <c r="E24" s="12" t="s">
        <v>73</v>
      </c>
      <c r="F24" s="14">
        <f>SUM(F19,F23)</f>
        <v>101597.18</v>
      </c>
      <c r="G24" s="14">
        <f t="shared" ref="G24:I24" si="2">SUM(G19,G23)</f>
        <v>29961.008000000002</v>
      </c>
      <c r="H24" s="14">
        <f t="shared" si="2"/>
        <v>5823.92</v>
      </c>
      <c r="I24" s="14">
        <f t="shared" si="2"/>
        <v>2911.96</v>
      </c>
    </row>
    <row r="25" spans="1:9" ht="15" customHeight="1" x14ac:dyDescent="0.25">
      <c r="A25" s="44" t="s">
        <v>31</v>
      </c>
      <c r="B25" s="45" t="s">
        <v>32</v>
      </c>
      <c r="C25" s="8" t="s">
        <v>12</v>
      </c>
      <c r="D25" s="31" t="s">
        <v>13</v>
      </c>
      <c r="E25" s="9" t="s">
        <v>14</v>
      </c>
      <c r="F25" s="15">
        <v>0</v>
      </c>
      <c r="G25" s="15">
        <v>0</v>
      </c>
      <c r="H25" s="15">
        <v>1.82</v>
      </c>
      <c r="I25" s="15">
        <v>0.91</v>
      </c>
    </row>
    <row r="26" spans="1:9" ht="15" customHeight="1" x14ac:dyDescent="0.25">
      <c r="A26" s="44"/>
      <c r="B26" s="45"/>
      <c r="C26" s="8" t="s">
        <v>15</v>
      </c>
      <c r="D26" s="31" t="s">
        <v>16</v>
      </c>
      <c r="E26" s="9" t="s">
        <v>14</v>
      </c>
      <c r="F26" s="15">
        <v>0</v>
      </c>
      <c r="G26" s="15">
        <v>0</v>
      </c>
      <c r="H26" s="15">
        <v>62.77</v>
      </c>
      <c r="I26" s="15">
        <v>31.385000000000002</v>
      </c>
    </row>
    <row r="27" spans="1:9" ht="15" customHeight="1" x14ac:dyDescent="0.25">
      <c r="A27" s="44"/>
      <c r="B27" s="45"/>
      <c r="C27" s="8" t="s">
        <v>33</v>
      </c>
      <c r="D27" s="31" t="s">
        <v>34</v>
      </c>
      <c r="E27" s="9" t="s">
        <v>35</v>
      </c>
      <c r="F27" s="15">
        <v>0</v>
      </c>
      <c r="G27" s="15">
        <v>0</v>
      </c>
      <c r="H27" s="15">
        <v>3.95</v>
      </c>
      <c r="I27" s="15">
        <v>3.95</v>
      </c>
    </row>
    <row r="28" spans="1:9" ht="15" customHeight="1" x14ac:dyDescent="0.25">
      <c r="A28" s="44"/>
      <c r="B28" s="45"/>
      <c r="C28" s="8" t="s">
        <v>27</v>
      </c>
      <c r="D28" s="31" t="s">
        <v>28</v>
      </c>
      <c r="E28" s="9" t="s">
        <v>14</v>
      </c>
      <c r="F28" s="15">
        <v>0</v>
      </c>
      <c r="G28" s="15">
        <v>0</v>
      </c>
      <c r="H28" s="15">
        <v>1.06</v>
      </c>
      <c r="I28" s="15">
        <v>0.53</v>
      </c>
    </row>
    <row r="29" spans="1:9" x14ac:dyDescent="0.25">
      <c r="A29" s="44"/>
      <c r="B29" s="38" t="s">
        <v>0</v>
      </c>
      <c r="C29" s="39"/>
      <c r="D29" s="47"/>
      <c r="E29" s="11" t="s">
        <v>19</v>
      </c>
      <c r="F29" s="13">
        <f>SUM(F25:F28)</f>
        <v>0</v>
      </c>
      <c r="G29" s="13">
        <f t="shared" ref="G29:I29" si="3">SUM(G25:G28)</f>
        <v>0</v>
      </c>
      <c r="H29" s="13">
        <f t="shared" si="3"/>
        <v>69.600000000000009</v>
      </c>
      <c r="I29" s="13">
        <f t="shared" si="3"/>
        <v>36.775000000000006</v>
      </c>
    </row>
    <row r="30" spans="1:9" ht="15" customHeight="1" x14ac:dyDescent="0.25">
      <c r="A30" s="44"/>
      <c r="B30" s="45" t="s">
        <v>99</v>
      </c>
      <c r="C30" s="8" t="s">
        <v>36</v>
      </c>
      <c r="D30" s="31" t="s">
        <v>37</v>
      </c>
      <c r="E30" s="9" t="s">
        <v>35</v>
      </c>
      <c r="F30" s="15">
        <v>22.887</v>
      </c>
      <c r="G30" s="15">
        <v>22.887</v>
      </c>
      <c r="H30" s="15">
        <v>0</v>
      </c>
      <c r="I30" s="15">
        <v>0</v>
      </c>
    </row>
    <row r="31" spans="1:9" ht="46.5" customHeight="1" x14ac:dyDescent="0.25">
      <c r="A31" s="44"/>
      <c r="B31" s="45"/>
      <c r="C31" s="8" t="s">
        <v>17</v>
      </c>
      <c r="D31" s="31" t="s">
        <v>18</v>
      </c>
      <c r="E31" s="9">
        <v>70.665999999999997</v>
      </c>
      <c r="F31" s="15">
        <v>39781.199999999997</v>
      </c>
      <c r="G31" s="15">
        <v>28111.782999999999</v>
      </c>
      <c r="H31" s="15">
        <v>0</v>
      </c>
      <c r="I31" s="15">
        <v>0</v>
      </c>
    </row>
    <row r="32" spans="1:9" x14ac:dyDescent="0.25">
      <c r="A32" s="44"/>
      <c r="B32" s="38" t="s">
        <v>0</v>
      </c>
      <c r="C32" s="39"/>
      <c r="D32" s="47"/>
      <c r="E32" s="11" t="s">
        <v>19</v>
      </c>
      <c r="F32" s="13">
        <f>SUM(F30:F31)</f>
        <v>39804.087</v>
      </c>
      <c r="G32" s="13">
        <f t="shared" ref="G32:I32" si="4">SUM(G30:G31)</f>
        <v>28134.67</v>
      </c>
      <c r="H32" s="13">
        <f t="shared" si="4"/>
        <v>0</v>
      </c>
      <c r="I32" s="13">
        <f t="shared" si="4"/>
        <v>0</v>
      </c>
    </row>
    <row r="33" spans="1:10" ht="42" customHeight="1" x14ac:dyDescent="0.25">
      <c r="A33" s="38" t="s">
        <v>0</v>
      </c>
      <c r="B33" s="39"/>
      <c r="C33" s="39"/>
      <c r="D33" s="39"/>
      <c r="E33" s="12" t="s">
        <v>72</v>
      </c>
      <c r="F33" s="14">
        <f>SUM(F29,F32)</f>
        <v>39804.087</v>
      </c>
      <c r="G33" s="14">
        <f t="shared" ref="G33:I33" si="5">SUM(G29,G32)</f>
        <v>28134.67</v>
      </c>
      <c r="H33" s="14">
        <f t="shared" si="5"/>
        <v>69.600000000000009</v>
      </c>
      <c r="I33" s="14">
        <f t="shared" si="5"/>
        <v>36.775000000000006</v>
      </c>
    </row>
    <row r="34" spans="1:10" ht="26.25" customHeight="1" x14ac:dyDescent="0.25">
      <c r="A34" s="44" t="s">
        <v>38</v>
      </c>
      <c r="B34" s="45" t="s">
        <v>39</v>
      </c>
      <c r="C34" s="8" t="s">
        <v>12</v>
      </c>
      <c r="D34" s="31" t="s">
        <v>13</v>
      </c>
      <c r="E34" s="9" t="s">
        <v>14</v>
      </c>
      <c r="F34" s="15">
        <v>0</v>
      </c>
      <c r="G34" s="15">
        <v>0</v>
      </c>
      <c r="H34" s="15">
        <v>39.08</v>
      </c>
      <c r="I34" s="15">
        <v>19.54</v>
      </c>
    </row>
    <row r="35" spans="1:10" ht="45.75" customHeight="1" x14ac:dyDescent="0.25">
      <c r="A35" s="44"/>
      <c r="B35" s="45"/>
      <c r="C35" s="8" t="s">
        <v>15</v>
      </c>
      <c r="D35" s="31" t="s">
        <v>16</v>
      </c>
      <c r="E35" s="9" t="s">
        <v>14</v>
      </c>
      <c r="F35" s="15">
        <v>0</v>
      </c>
      <c r="G35" s="15">
        <v>0</v>
      </c>
      <c r="H35" s="15">
        <v>525.47</v>
      </c>
      <c r="I35" s="15">
        <v>262.73500000000001</v>
      </c>
    </row>
    <row r="36" spans="1:10" x14ac:dyDescent="0.25">
      <c r="A36" s="44"/>
      <c r="B36" s="10"/>
      <c r="C36" s="10"/>
      <c r="D36" s="32" t="s">
        <v>0</v>
      </c>
      <c r="E36" s="11" t="s">
        <v>19</v>
      </c>
      <c r="F36" s="13">
        <f>SUM(F34:F35)</f>
        <v>0</v>
      </c>
      <c r="G36" s="13">
        <f t="shared" ref="G36:I36" si="6">SUM(G34:G35)</f>
        <v>0</v>
      </c>
      <c r="H36" s="13">
        <f t="shared" si="6"/>
        <v>564.55000000000007</v>
      </c>
      <c r="I36" s="13">
        <f t="shared" si="6"/>
        <v>282.27500000000003</v>
      </c>
    </row>
    <row r="37" spans="1:10" ht="15" customHeight="1" x14ac:dyDescent="0.25">
      <c r="A37" s="44"/>
      <c r="B37" s="8" t="s">
        <v>40</v>
      </c>
      <c r="C37" s="8" t="s">
        <v>17</v>
      </c>
      <c r="D37" s="31" t="s">
        <v>18</v>
      </c>
      <c r="E37" s="9">
        <v>60.34</v>
      </c>
      <c r="F37" s="15">
        <v>49904.55</v>
      </c>
      <c r="G37" s="15">
        <v>30112.404999999999</v>
      </c>
      <c r="H37" s="15">
        <v>0</v>
      </c>
      <c r="I37" s="15">
        <v>0</v>
      </c>
    </row>
    <row r="38" spans="1:10" x14ac:dyDescent="0.25">
      <c r="A38" s="44"/>
      <c r="B38" s="38" t="s">
        <v>0</v>
      </c>
      <c r="C38" s="39"/>
      <c r="D38" s="47"/>
      <c r="E38" s="11" t="s">
        <v>19</v>
      </c>
      <c r="F38" s="13">
        <v>49904.55</v>
      </c>
      <c r="G38" s="13">
        <v>30112.404999999999</v>
      </c>
      <c r="H38" s="13">
        <v>0</v>
      </c>
      <c r="I38" s="13">
        <v>0</v>
      </c>
    </row>
    <row r="39" spans="1:10" ht="29.25" customHeight="1" x14ac:dyDescent="0.25">
      <c r="A39" s="38" t="s">
        <v>0</v>
      </c>
      <c r="B39" s="39"/>
      <c r="C39" s="39"/>
      <c r="D39" s="39"/>
      <c r="E39" s="12" t="s">
        <v>67</v>
      </c>
      <c r="F39" s="14">
        <f>SUM(F36,F38)</f>
        <v>49904.55</v>
      </c>
      <c r="G39" s="14">
        <f>SUM(G36,G38)</f>
        <v>30112.404999999999</v>
      </c>
      <c r="H39" s="14">
        <f>SUM(H36,H38)</f>
        <v>564.55000000000007</v>
      </c>
      <c r="I39" s="14">
        <f>SUM(I36,I38)</f>
        <v>282.27500000000003</v>
      </c>
    </row>
    <row r="40" spans="1:10" ht="23.25" customHeight="1" x14ac:dyDescent="0.25">
      <c r="A40" s="44" t="s">
        <v>48</v>
      </c>
      <c r="B40" s="8" t="s">
        <v>49</v>
      </c>
      <c r="C40" s="8" t="s">
        <v>17</v>
      </c>
      <c r="D40" s="31" t="s">
        <v>18</v>
      </c>
      <c r="E40" s="9">
        <v>45.04</v>
      </c>
      <c r="F40" s="15">
        <v>63974.6</v>
      </c>
      <c r="G40" s="15">
        <v>28814.16</v>
      </c>
      <c r="H40" s="15">
        <v>0</v>
      </c>
      <c r="I40" s="15">
        <v>0</v>
      </c>
      <c r="J40" s="5"/>
    </row>
    <row r="41" spans="1:10" x14ac:dyDescent="0.25">
      <c r="A41" s="44"/>
      <c r="B41" s="10"/>
      <c r="C41" s="10"/>
      <c r="D41" s="32" t="s">
        <v>0</v>
      </c>
      <c r="E41" s="11" t="s">
        <v>19</v>
      </c>
      <c r="F41" s="13">
        <v>63974.6</v>
      </c>
      <c r="G41" s="13">
        <v>28814.16</v>
      </c>
      <c r="H41" s="13">
        <v>0</v>
      </c>
      <c r="I41" s="13">
        <v>0</v>
      </c>
    </row>
    <row r="42" spans="1:10" ht="15" customHeight="1" x14ac:dyDescent="0.25">
      <c r="A42" s="44"/>
      <c r="B42" s="45" t="s">
        <v>50</v>
      </c>
      <c r="C42" s="8" t="s">
        <v>12</v>
      </c>
      <c r="D42" s="31" t="s">
        <v>13</v>
      </c>
      <c r="E42" s="9" t="s">
        <v>14</v>
      </c>
      <c r="F42" s="15">
        <v>0</v>
      </c>
      <c r="G42" s="15">
        <v>0</v>
      </c>
      <c r="H42" s="15">
        <v>111.699</v>
      </c>
      <c r="I42" s="15">
        <v>55.85</v>
      </c>
    </row>
    <row r="43" spans="1:10" ht="15" customHeight="1" x14ac:dyDescent="0.25">
      <c r="A43" s="44"/>
      <c r="B43" s="45"/>
      <c r="C43" s="8" t="s">
        <v>15</v>
      </c>
      <c r="D43" s="31" t="s">
        <v>16</v>
      </c>
      <c r="E43" s="9" t="s">
        <v>14</v>
      </c>
      <c r="F43" s="15">
        <v>0</v>
      </c>
      <c r="G43" s="15">
        <v>0</v>
      </c>
      <c r="H43" s="15">
        <v>308.76</v>
      </c>
      <c r="I43" s="15">
        <v>154.38</v>
      </c>
    </row>
    <row r="44" spans="1:10" ht="15" customHeight="1" x14ac:dyDescent="0.25">
      <c r="A44" s="44"/>
      <c r="B44" s="45"/>
      <c r="C44" s="8" t="s">
        <v>33</v>
      </c>
      <c r="D44" s="31" t="s">
        <v>34</v>
      </c>
      <c r="E44" s="9" t="s">
        <v>35</v>
      </c>
      <c r="F44" s="15">
        <v>0</v>
      </c>
      <c r="G44" s="15">
        <v>0</v>
      </c>
      <c r="H44" s="15">
        <v>17.57</v>
      </c>
      <c r="I44" s="15">
        <v>17.57</v>
      </c>
    </row>
    <row r="45" spans="1:10" x14ac:dyDescent="0.25">
      <c r="A45" s="44"/>
      <c r="B45" s="38" t="s">
        <v>0</v>
      </c>
      <c r="C45" s="39"/>
      <c r="D45" s="47"/>
      <c r="E45" s="11" t="s">
        <v>19</v>
      </c>
      <c r="F45" s="13">
        <v>0</v>
      </c>
      <c r="G45" s="13">
        <v>0</v>
      </c>
      <c r="H45" s="13">
        <v>438.029</v>
      </c>
      <c r="I45" s="13">
        <v>227.79999999999998</v>
      </c>
    </row>
    <row r="46" spans="1:10" ht="29.25" customHeight="1" x14ac:dyDescent="0.25">
      <c r="A46" s="38" t="s">
        <v>0</v>
      </c>
      <c r="B46" s="39"/>
      <c r="C46" s="39"/>
      <c r="D46" s="39"/>
      <c r="E46" s="12" t="s">
        <v>71</v>
      </c>
      <c r="F46" s="14">
        <f>SUM(F41,F45)</f>
        <v>63974.6</v>
      </c>
      <c r="G46" s="14">
        <f t="shared" ref="G46:I46" si="7">SUM(G41,G45)</f>
        <v>28814.16</v>
      </c>
      <c r="H46" s="14">
        <f t="shared" si="7"/>
        <v>438.029</v>
      </c>
      <c r="I46" s="14">
        <f t="shared" si="7"/>
        <v>227.79999999999998</v>
      </c>
    </row>
    <row r="47" spans="1:10" ht="46.5" customHeight="1" x14ac:dyDescent="0.25">
      <c r="A47" s="40" t="s">
        <v>41</v>
      </c>
      <c r="B47" s="16" t="s">
        <v>76</v>
      </c>
      <c r="C47" s="8" t="s">
        <v>17</v>
      </c>
      <c r="D47" s="31" t="s">
        <v>18</v>
      </c>
      <c r="E47" s="9">
        <v>33.630000000000003</v>
      </c>
      <c r="F47" s="15">
        <v>21870.880000000001</v>
      </c>
      <c r="G47" s="15">
        <f>F47*E47/100</f>
        <v>7355.1769440000007</v>
      </c>
      <c r="H47" s="15">
        <v>0</v>
      </c>
      <c r="I47" s="15">
        <v>0</v>
      </c>
    </row>
    <row r="48" spans="1:10" ht="17.25" customHeight="1" x14ac:dyDescent="0.25">
      <c r="A48" s="42"/>
      <c r="B48" s="10"/>
      <c r="C48" s="10"/>
      <c r="D48" s="32" t="s">
        <v>0</v>
      </c>
      <c r="E48" s="11" t="s">
        <v>19</v>
      </c>
      <c r="F48" s="13">
        <f>SUM(F47)</f>
        <v>21870.880000000001</v>
      </c>
      <c r="G48" s="13">
        <f t="shared" ref="G48:I48" si="8">SUM(G47)</f>
        <v>7355.1769440000007</v>
      </c>
      <c r="H48" s="13">
        <f t="shared" si="8"/>
        <v>0</v>
      </c>
      <c r="I48" s="13">
        <f t="shared" si="8"/>
        <v>0</v>
      </c>
    </row>
    <row r="49" spans="1:9" ht="19.5" customHeight="1" x14ac:dyDescent="0.25">
      <c r="A49" s="42"/>
      <c r="B49" s="48" t="s">
        <v>95</v>
      </c>
      <c r="C49" s="31" t="s">
        <v>27</v>
      </c>
      <c r="D49" s="31" t="s">
        <v>28</v>
      </c>
      <c r="E49" s="9">
        <v>50</v>
      </c>
      <c r="F49" s="15"/>
      <c r="G49" s="15"/>
      <c r="H49" s="15">
        <v>708.32</v>
      </c>
      <c r="I49" s="15">
        <f>H49*E49/100</f>
        <v>354.16</v>
      </c>
    </row>
    <row r="50" spans="1:9" ht="19.5" customHeight="1" x14ac:dyDescent="0.25">
      <c r="A50" s="42"/>
      <c r="B50" s="49"/>
      <c r="C50" s="31" t="s">
        <v>96</v>
      </c>
      <c r="D50" s="31" t="s">
        <v>97</v>
      </c>
      <c r="E50" s="9">
        <v>50</v>
      </c>
      <c r="F50" s="15"/>
      <c r="G50" s="15"/>
      <c r="H50" s="15">
        <v>706.78</v>
      </c>
      <c r="I50" s="15">
        <f>H50*E50/100</f>
        <v>353.39</v>
      </c>
    </row>
    <row r="51" spans="1:9" ht="17.25" customHeight="1" x14ac:dyDescent="0.25">
      <c r="A51" s="41"/>
      <c r="B51" s="38"/>
      <c r="C51" s="39"/>
      <c r="D51" s="47"/>
      <c r="E51" s="11" t="s">
        <v>19</v>
      </c>
      <c r="F51" s="13">
        <f>SUM(F49:F50)</f>
        <v>0</v>
      </c>
      <c r="G51" s="13">
        <f t="shared" ref="G51:I51" si="9">SUM(G49:G50)</f>
        <v>0</v>
      </c>
      <c r="H51" s="13">
        <f t="shared" si="9"/>
        <v>1415.1</v>
      </c>
      <c r="I51" s="13">
        <f t="shared" si="9"/>
        <v>707.55</v>
      </c>
    </row>
    <row r="52" spans="1:9" ht="29.25" customHeight="1" x14ac:dyDescent="0.25">
      <c r="A52" s="38" t="s">
        <v>0</v>
      </c>
      <c r="B52" s="39"/>
      <c r="C52" s="39"/>
      <c r="D52" s="39"/>
      <c r="E52" s="12" t="s">
        <v>70</v>
      </c>
      <c r="F52" s="14">
        <f>SUM(F47,F49,F50)</f>
        <v>21870.880000000001</v>
      </c>
      <c r="G52" s="14">
        <f t="shared" ref="G52:I52" si="10">SUM(G47,G49,G50)</f>
        <v>7355.1769440000007</v>
      </c>
      <c r="H52" s="14">
        <f t="shared" si="10"/>
        <v>1415.1</v>
      </c>
      <c r="I52" s="14">
        <f t="shared" si="10"/>
        <v>707.55</v>
      </c>
    </row>
    <row r="53" spans="1:9" ht="38.25" customHeight="1" x14ac:dyDescent="0.25">
      <c r="A53" s="46" t="s">
        <v>42</v>
      </c>
      <c r="B53" s="8" t="s">
        <v>43</v>
      </c>
      <c r="C53" s="8" t="s">
        <v>17</v>
      </c>
      <c r="D53" s="31" t="s">
        <v>18</v>
      </c>
      <c r="E53" s="9">
        <v>65.055000000000007</v>
      </c>
      <c r="F53" s="15">
        <v>31613.22</v>
      </c>
      <c r="G53" s="15">
        <v>20565.98</v>
      </c>
      <c r="H53" s="15">
        <v>0</v>
      </c>
      <c r="I53" s="15">
        <v>0</v>
      </c>
    </row>
    <row r="54" spans="1:9" ht="20.25" customHeight="1" x14ac:dyDescent="0.25">
      <c r="A54" s="46"/>
      <c r="B54" s="38" t="s">
        <v>0</v>
      </c>
      <c r="C54" s="39"/>
      <c r="D54" s="47"/>
      <c r="E54" s="11" t="s">
        <v>19</v>
      </c>
      <c r="F54" s="13">
        <v>31613.22</v>
      </c>
      <c r="G54" s="13">
        <v>20565.98</v>
      </c>
      <c r="H54" s="13">
        <v>0</v>
      </c>
      <c r="I54" s="13">
        <v>0</v>
      </c>
    </row>
    <row r="55" spans="1:9" ht="28.5" customHeight="1" x14ac:dyDescent="0.25">
      <c r="A55" s="38" t="s">
        <v>0</v>
      </c>
      <c r="B55" s="39"/>
      <c r="C55" s="39"/>
      <c r="D55" s="39"/>
      <c r="E55" s="12" t="s">
        <v>69</v>
      </c>
      <c r="F55" s="14">
        <v>31613.22</v>
      </c>
      <c r="G55" s="14">
        <v>20565.98</v>
      </c>
      <c r="H55" s="14">
        <v>0</v>
      </c>
      <c r="I55" s="14">
        <v>0</v>
      </c>
    </row>
    <row r="56" spans="1:9" ht="31.5" customHeight="1" x14ac:dyDescent="0.25">
      <c r="A56" s="40" t="s">
        <v>44</v>
      </c>
      <c r="B56" s="8" t="s">
        <v>45</v>
      </c>
      <c r="C56" s="8" t="s">
        <v>17</v>
      </c>
      <c r="D56" s="31" t="s">
        <v>18</v>
      </c>
      <c r="E56" s="9">
        <v>47.11</v>
      </c>
      <c r="F56" s="15">
        <v>27988.42</v>
      </c>
      <c r="G56" s="15">
        <v>13185.344999999999</v>
      </c>
      <c r="H56" s="15">
        <v>0</v>
      </c>
      <c r="I56" s="15">
        <v>0</v>
      </c>
    </row>
    <row r="57" spans="1:9" ht="18" customHeight="1" x14ac:dyDescent="0.25">
      <c r="A57" s="42"/>
      <c r="B57" s="38" t="s">
        <v>0</v>
      </c>
      <c r="C57" s="39"/>
      <c r="D57" s="47"/>
      <c r="E57" s="11" t="s">
        <v>19</v>
      </c>
      <c r="F57" s="13">
        <v>27988.42</v>
      </c>
      <c r="G57" s="13">
        <v>13185.344999999999</v>
      </c>
      <c r="H57" s="13">
        <v>0</v>
      </c>
      <c r="I57" s="13">
        <v>0</v>
      </c>
    </row>
    <row r="58" spans="1:9" ht="21.75" customHeight="1" x14ac:dyDescent="0.25">
      <c r="A58" s="42"/>
      <c r="B58" s="45" t="s">
        <v>75</v>
      </c>
      <c r="C58" s="16" t="s">
        <v>15</v>
      </c>
      <c r="D58" s="34" t="s">
        <v>16</v>
      </c>
      <c r="E58" s="9" t="s">
        <v>14</v>
      </c>
      <c r="F58" s="15">
        <v>0</v>
      </c>
      <c r="G58" s="15">
        <v>0</v>
      </c>
      <c r="H58" s="15">
        <v>336.18</v>
      </c>
      <c r="I58" s="15">
        <f>H58*E58/100</f>
        <v>168.09</v>
      </c>
    </row>
    <row r="59" spans="1:9" ht="28.5" customHeight="1" x14ac:dyDescent="0.25">
      <c r="A59" s="42"/>
      <c r="B59" s="45"/>
      <c r="C59" s="16" t="s">
        <v>33</v>
      </c>
      <c r="D59" s="31" t="s">
        <v>34</v>
      </c>
      <c r="E59" s="9">
        <v>100</v>
      </c>
      <c r="F59" s="15">
        <v>0</v>
      </c>
      <c r="G59" s="15">
        <v>0</v>
      </c>
      <c r="H59" s="15">
        <v>511.16</v>
      </c>
      <c r="I59" s="15">
        <f>H59</f>
        <v>511.16</v>
      </c>
    </row>
    <row r="60" spans="1:9" ht="20.25" customHeight="1" x14ac:dyDescent="0.25">
      <c r="A60" s="42"/>
      <c r="B60" s="45"/>
      <c r="C60" s="16" t="s">
        <v>27</v>
      </c>
      <c r="D60" s="31" t="s">
        <v>28</v>
      </c>
      <c r="E60" s="9">
        <v>50</v>
      </c>
      <c r="F60" s="15">
        <v>0</v>
      </c>
      <c r="G60" s="15">
        <v>0</v>
      </c>
      <c r="H60" s="15">
        <v>364.02</v>
      </c>
      <c r="I60" s="15">
        <f>H60*E60/100</f>
        <v>182.01</v>
      </c>
    </row>
    <row r="61" spans="1:9" ht="19.5" customHeight="1" x14ac:dyDescent="0.25">
      <c r="A61" s="41"/>
      <c r="B61" s="38" t="s">
        <v>0</v>
      </c>
      <c r="C61" s="39"/>
      <c r="D61" s="47"/>
      <c r="E61" s="11" t="s">
        <v>19</v>
      </c>
      <c r="F61" s="13">
        <v>0</v>
      </c>
      <c r="G61" s="13">
        <v>0</v>
      </c>
      <c r="H61" s="13">
        <f>SUM(H58:H60)</f>
        <v>1211.3600000000001</v>
      </c>
      <c r="I61" s="13">
        <f>SUM(I58:I60)</f>
        <v>861.26</v>
      </c>
    </row>
    <row r="62" spans="1:9" ht="29.25" customHeight="1" x14ac:dyDescent="0.25">
      <c r="A62" s="38" t="s">
        <v>0</v>
      </c>
      <c r="B62" s="39"/>
      <c r="C62" s="39"/>
      <c r="D62" s="39"/>
      <c r="E62" s="12" t="s">
        <v>68</v>
      </c>
      <c r="F62" s="14">
        <f>SUM(F56,F58,F59,F60)</f>
        <v>27988.42</v>
      </c>
      <c r="G62" s="14">
        <f t="shared" ref="G62:I62" si="11">SUM(G56,G58,G59,G60)</f>
        <v>13185.344999999999</v>
      </c>
      <c r="H62" s="14">
        <f t="shared" si="11"/>
        <v>1211.3600000000001</v>
      </c>
      <c r="I62" s="14">
        <f t="shared" si="11"/>
        <v>861.26</v>
      </c>
    </row>
    <row r="63" spans="1:9" ht="21.75" customHeight="1" x14ac:dyDescent="0.25">
      <c r="A63" s="40" t="s">
        <v>46</v>
      </c>
      <c r="B63" s="8" t="s">
        <v>47</v>
      </c>
      <c r="C63" s="8" t="s">
        <v>17</v>
      </c>
      <c r="D63" s="31" t="s">
        <v>18</v>
      </c>
      <c r="E63" s="9">
        <v>49.41</v>
      </c>
      <c r="F63" s="15">
        <v>226102.92</v>
      </c>
      <c r="G63" s="15">
        <v>111717.45299999999</v>
      </c>
      <c r="H63" s="15">
        <v>0</v>
      </c>
      <c r="I63" s="15">
        <v>0</v>
      </c>
    </row>
    <row r="64" spans="1:9" ht="23.25" customHeight="1" x14ac:dyDescent="0.25">
      <c r="A64" s="41"/>
      <c r="B64" s="38" t="s">
        <v>0</v>
      </c>
      <c r="C64" s="39"/>
      <c r="D64" s="47"/>
      <c r="E64" s="11" t="s">
        <v>19</v>
      </c>
      <c r="F64" s="13">
        <v>226102.92</v>
      </c>
      <c r="G64" s="13">
        <v>111717.45299999999</v>
      </c>
      <c r="H64" s="13">
        <v>0</v>
      </c>
      <c r="I64" s="13">
        <v>0</v>
      </c>
    </row>
    <row r="65" spans="1:9" ht="27.75" customHeight="1" x14ac:dyDescent="0.25">
      <c r="A65" s="38"/>
      <c r="B65" s="39"/>
      <c r="C65" s="39"/>
      <c r="D65" s="39"/>
      <c r="E65" s="12" t="s">
        <v>66</v>
      </c>
      <c r="F65" s="14">
        <v>226102.92</v>
      </c>
      <c r="G65" s="14">
        <v>111717.45299999999</v>
      </c>
      <c r="H65" s="14">
        <v>0</v>
      </c>
      <c r="I65" s="14">
        <v>0</v>
      </c>
    </row>
    <row r="67" spans="1:9" x14ac:dyDescent="0.25">
      <c r="A67" s="1" t="s">
        <v>74</v>
      </c>
    </row>
  </sheetData>
  <mergeCells count="42">
    <mergeCell ref="B38:D38"/>
    <mergeCell ref="A33:D33"/>
    <mergeCell ref="A34:A38"/>
    <mergeCell ref="B34:B35"/>
    <mergeCell ref="A53:A54"/>
    <mergeCell ref="B29:D29"/>
    <mergeCell ref="B32:D32"/>
    <mergeCell ref="A24:D24"/>
    <mergeCell ref="A25:A32"/>
    <mergeCell ref="B25:B28"/>
    <mergeCell ref="B30:B31"/>
    <mergeCell ref="A47:A51"/>
    <mergeCell ref="B45:D45"/>
    <mergeCell ref="B51:D51"/>
    <mergeCell ref="B49:B50"/>
    <mergeCell ref="A39:D39"/>
    <mergeCell ref="A40:A45"/>
    <mergeCell ref="B42:B44"/>
    <mergeCell ref="A46:D46"/>
    <mergeCell ref="A1:J1"/>
    <mergeCell ref="A6:A11"/>
    <mergeCell ref="B6:B8"/>
    <mergeCell ref="A12:D12"/>
    <mergeCell ref="A18:A23"/>
    <mergeCell ref="B20:B22"/>
    <mergeCell ref="A17:D17"/>
    <mergeCell ref="A13:A16"/>
    <mergeCell ref="B9:D9"/>
    <mergeCell ref="B11:D11"/>
    <mergeCell ref="B23:D23"/>
    <mergeCell ref="B19:D19"/>
    <mergeCell ref="A65:D65"/>
    <mergeCell ref="A63:A64"/>
    <mergeCell ref="A52:D52"/>
    <mergeCell ref="A56:A61"/>
    <mergeCell ref="A55:D55"/>
    <mergeCell ref="B64:D64"/>
    <mergeCell ref="B61:D61"/>
    <mergeCell ref="B57:D57"/>
    <mergeCell ref="B54:D54"/>
    <mergeCell ref="B58:B60"/>
    <mergeCell ref="A62:D62"/>
  </mergeCells>
  <pageMargins left="0.7" right="0.7" top="0.75" bottom="0.75" header="0.3" footer="0.3"/>
  <pageSetup paperSize="9" orientation="portrait" r:id="rId1"/>
  <ignoredErrors>
    <ignoredError sqref="E6:E7 E20:E23 E32 E38 E48 E42:E44 E34:E36 E25:E30 E58" numberStoredAsText="1"/>
    <ignoredError sqref="C47:C48 C6:C8 C63 C56 C40:C44 C53 C34:C37 C25:C28 C18 C13:C16 C60 C49:C50 C58 C20:C22 C10 C30:C31" twoDigitTextYear="1"/>
    <ignoredError sqref="I59" formula="1"/>
    <ignoredError sqref="H61:I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Normal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5" x14ac:dyDescent="0.25"/>
  <cols>
    <col min="1" max="1" width="14.42578125" style="4" customWidth="1"/>
    <col min="2" max="2" width="42.28515625" style="6" customWidth="1"/>
    <col min="3" max="3" width="12.5703125" style="6" customWidth="1"/>
    <col min="4" max="4" width="50.7109375" style="4" customWidth="1"/>
    <col min="5" max="5" width="33.5703125" style="4" customWidth="1"/>
    <col min="6" max="6" width="13.7109375" style="4" customWidth="1"/>
    <col min="7" max="7" width="21.7109375" style="4" customWidth="1"/>
    <col min="8" max="8" width="10.7109375" style="4" customWidth="1"/>
    <col min="9" max="16384" width="9.140625" style="4"/>
  </cols>
  <sheetData>
    <row r="1" spans="1:8" ht="27.75" customHeight="1" x14ac:dyDescent="0.25">
      <c r="A1" s="52" t="s">
        <v>63</v>
      </c>
      <c r="B1" s="52"/>
      <c r="C1" s="52"/>
      <c r="D1" s="52"/>
      <c r="E1" s="52"/>
      <c r="F1" s="52"/>
      <c r="G1" s="52"/>
      <c r="H1" s="52"/>
    </row>
    <row r="2" spans="1:8" x14ac:dyDescent="0.25">
      <c r="A2" s="53"/>
      <c r="B2" s="53"/>
      <c r="C2" s="53"/>
      <c r="D2" s="53"/>
      <c r="E2" s="53"/>
      <c r="F2" s="53"/>
      <c r="G2" s="53"/>
      <c r="H2" s="53"/>
    </row>
    <row r="3" spans="1:8" ht="18.75" x14ac:dyDescent="0.25">
      <c r="A3" s="54" t="s">
        <v>62</v>
      </c>
      <c r="B3" s="54"/>
      <c r="C3" s="54"/>
      <c r="D3" s="54"/>
      <c r="E3" s="55"/>
      <c r="F3" s="55"/>
      <c r="G3" s="55"/>
    </row>
    <row r="4" spans="1:8" ht="15.75" thickBot="1" x14ac:dyDescent="0.3">
      <c r="A4" s="56"/>
      <c r="B4" s="56"/>
      <c r="C4" s="56"/>
      <c r="D4" s="56"/>
      <c r="E4" s="57"/>
      <c r="F4" s="57"/>
      <c r="G4" s="57"/>
    </row>
    <row r="5" spans="1:8" s="6" customFormat="1" ht="48.75" customHeight="1" x14ac:dyDescent="0.25">
      <c r="A5" s="21" t="s">
        <v>1</v>
      </c>
      <c r="B5" s="22" t="s">
        <v>80</v>
      </c>
      <c r="C5" s="22" t="s">
        <v>61</v>
      </c>
      <c r="D5" s="23" t="s">
        <v>60</v>
      </c>
      <c r="E5" s="22" t="s">
        <v>59</v>
      </c>
      <c r="F5" s="22" t="s">
        <v>58</v>
      </c>
      <c r="G5" s="24" t="s">
        <v>57</v>
      </c>
    </row>
    <row r="6" spans="1:8" ht="46.5" customHeight="1" x14ac:dyDescent="0.25">
      <c r="A6" s="50" t="s">
        <v>10</v>
      </c>
      <c r="B6" s="17" t="s">
        <v>20</v>
      </c>
      <c r="C6" s="17" t="s">
        <v>55</v>
      </c>
      <c r="D6" s="18" t="s">
        <v>54</v>
      </c>
      <c r="E6" s="17" t="s">
        <v>94</v>
      </c>
      <c r="F6" s="17" t="s">
        <v>56</v>
      </c>
      <c r="G6" s="25">
        <v>2541.7399999999998</v>
      </c>
      <c r="H6" s="6"/>
    </row>
    <row r="7" spans="1:8" ht="39.75" customHeight="1" x14ac:dyDescent="0.25">
      <c r="A7" s="51"/>
      <c r="B7" s="17" t="s">
        <v>11</v>
      </c>
      <c r="C7" s="17" t="s">
        <v>55</v>
      </c>
      <c r="D7" s="18" t="s">
        <v>54</v>
      </c>
      <c r="E7" s="17" t="s">
        <v>91</v>
      </c>
      <c r="F7" s="17" t="s">
        <v>53</v>
      </c>
      <c r="G7" s="25">
        <v>2228.27</v>
      </c>
      <c r="H7" s="6"/>
    </row>
    <row r="8" spans="1:8" ht="30" customHeight="1" x14ac:dyDescent="0.25">
      <c r="A8" s="50" t="s">
        <v>21</v>
      </c>
      <c r="B8" s="60" t="s">
        <v>22</v>
      </c>
      <c r="C8" s="17" t="s">
        <v>55</v>
      </c>
      <c r="D8" s="18" t="s">
        <v>54</v>
      </c>
      <c r="E8" s="17" t="s">
        <v>92</v>
      </c>
      <c r="F8" s="17" t="s">
        <v>56</v>
      </c>
      <c r="G8" s="25">
        <v>35296.019999999997</v>
      </c>
      <c r="H8" s="6"/>
    </row>
    <row r="9" spans="1:8" ht="30" customHeight="1" x14ac:dyDescent="0.25">
      <c r="A9" s="62"/>
      <c r="B9" s="61"/>
      <c r="C9" s="17" t="s">
        <v>55</v>
      </c>
      <c r="D9" s="18" t="s">
        <v>54</v>
      </c>
      <c r="E9" s="17" t="s">
        <v>93</v>
      </c>
      <c r="F9" s="17" t="s">
        <v>53</v>
      </c>
      <c r="G9" s="25">
        <v>41697.800000000003</v>
      </c>
      <c r="H9" s="6"/>
    </row>
    <row r="10" spans="1:8" ht="30" customHeight="1" x14ac:dyDescent="0.25">
      <c r="A10" s="62"/>
      <c r="B10" s="60" t="s">
        <v>23</v>
      </c>
      <c r="C10" s="17" t="s">
        <v>55</v>
      </c>
      <c r="D10" s="18" t="s">
        <v>54</v>
      </c>
      <c r="E10" s="17" t="s">
        <v>90</v>
      </c>
      <c r="F10" s="17" t="s">
        <v>56</v>
      </c>
      <c r="G10" s="25">
        <v>3577.12</v>
      </c>
      <c r="H10" s="6"/>
    </row>
    <row r="11" spans="1:8" ht="30" customHeight="1" x14ac:dyDescent="0.25">
      <c r="A11" s="51"/>
      <c r="B11" s="61"/>
      <c r="C11" s="17" t="s">
        <v>55</v>
      </c>
      <c r="D11" s="18" t="s">
        <v>54</v>
      </c>
      <c r="E11" s="17" t="s">
        <v>89</v>
      </c>
      <c r="F11" s="17" t="s">
        <v>53</v>
      </c>
      <c r="G11" s="25">
        <v>3551.51</v>
      </c>
      <c r="H11" s="6"/>
    </row>
    <row r="12" spans="1:8" ht="45" x14ac:dyDescent="0.25">
      <c r="A12" s="26" t="s">
        <v>24</v>
      </c>
      <c r="B12" s="19" t="s">
        <v>103</v>
      </c>
      <c r="C12" s="20"/>
      <c r="D12" s="20"/>
      <c r="E12" s="20"/>
      <c r="F12" s="20"/>
      <c r="G12" s="27"/>
      <c r="H12" s="6"/>
    </row>
    <row r="13" spans="1:8" ht="30" customHeight="1" x14ac:dyDescent="0.25">
      <c r="A13" s="50" t="s">
        <v>31</v>
      </c>
      <c r="B13" s="60" t="s">
        <v>32</v>
      </c>
      <c r="C13" s="17" t="s">
        <v>55</v>
      </c>
      <c r="D13" s="18" t="s">
        <v>54</v>
      </c>
      <c r="E13" s="17" t="s">
        <v>88</v>
      </c>
      <c r="F13" s="17" t="s">
        <v>56</v>
      </c>
      <c r="G13" s="35">
        <v>3389.49</v>
      </c>
      <c r="H13" s="6"/>
    </row>
    <row r="14" spans="1:8" ht="30" customHeight="1" x14ac:dyDescent="0.25">
      <c r="A14" s="51"/>
      <c r="B14" s="61"/>
      <c r="C14" s="17" t="s">
        <v>55</v>
      </c>
      <c r="D14" s="18" t="s">
        <v>54</v>
      </c>
      <c r="E14" s="17" t="s">
        <v>87</v>
      </c>
      <c r="F14" s="17" t="s">
        <v>53</v>
      </c>
      <c r="G14" s="35">
        <v>4922.59</v>
      </c>
      <c r="H14" s="6"/>
    </row>
    <row r="15" spans="1:8" ht="30" customHeight="1" x14ac:dyDescent="0.25">
      <c r="A15" s="50" t="s">
        <v>38</v>
      </c>
      <c r="B15" s="60" t="s">
        <v>40</v>
      </c>
      <c r="C15" s="17" t="s">
        <v>55</v>
      </c>
      <c r="D15" s="18" t="s">
        <v>54</v>
      </c>
      <c r="E15" s="17" t="s">
        <v>85</v>
      </c>
      <c r="F15" s="17" t="s">
        <v>56</v>
      </c>
      <c r="G15" s="25">
        <v>8165.78</v>
      </c>
      <c r="H15" s="6"/>
    </row>
    <row r="16" spans="1:8" ht="30" customHeight="1" x14ac:dyDescent="0.25">
      <c r="A16" s="51"/>
      <c r="B16" s="61"/>
      <c r="C16" s="17" t="s">
        <v>55</v>
      </c>
      <c r="D16" s="18" t="s">
        <v>54</v>
      </c>
      <c r="E16" s="17" t="s">
        <v>86</v>
      </c>
      <c r="F16" s="17" t="s">
        <v>53</v>
      </c>
      <c r="G16" s="25">
        <v>9718.84</v>
      </c>
      <c r="H16" s="6"/>
    </row>
    <row r="17" spans="1:8" ht="30" x14ac:dyDescent="0.25">
      <c r="A17" s="26" t="s">
        <v>48</v>
      </c>
      <c r="B17" s="19" t="s">
        <v>102</v>
      </c>
      <c r="C17" s="20"/>
      <c r="D17" s="20"/>
      <c r="E17" s="20"/>
      <c r="F17" s="20"/>
      <c r="G17" s="27"/>
      <c r="H17" s="6"/>
    </row>
    <row r="18" spans="1:8" ht="30.75" customHeight="1" x14ac:dyDescent="0.25">
      <c r="A18" s="58" t="s">
        <v>41</v>
      </c>
      <c r="B18" s="60" t="s">
        <v>78</v>
      </c>
      <c r="C18" s="17" t="s">
        <v>55</v>
      </c>
      <c r="D18" s="18" t="s">
        <v>54</v>
      </c>
      <c r="E18" s="17" t="s">
        <v>77</v>
      </c>
      <c r="F18" s="17" t="s">
        <v>56</v>
      </c>
      <c r="G18" s="25">
        <v>6216.82</v>
      </c>
      <c r="H18" s="6"/>
    </row>
    <row r="19" spans="1:8" ht="31.5" customHeight="1" x14ac:dyDescent="0.25">
      <c r="A19" s="59"/>
      <c r="B19" s="61"/>
      <c r="C19" s="17" t="s">
        <v>55</v>
      </c>
      <c r="D19" s="18" t="s">
        <v>54</v>
      </c>
      <c r="E19" s="17" t="s">
        <v>79</v>
      </c>
      <c r="F19" s="17" t="s">
        <v>53</v>
      </c>
      <c r="G19" s="25">
        <v>6972.2</v>
      </c>
      <c r="H19" s="6"/>
    </row>
    <row r="20" spans="1:8" ht="30" customHeight="1" x14ac:dyDescent="0.25">
      <c r="A20" s="50" t="s">
        <v>42</v>
      </c>
      <c r="B20" s="60" t="s">
        <v>43</v>
      </c>
      <c r="C20" s="17" t="s">
        <v>55</v>
      </c>
      <c r="D20" s="18" t="s">
        <v>54</v>
      </c>
      <c r="E20" s="17" t="s">
        <v>84</v>
      </c>
      <c r="F20" s="17" t="s">
        <v>56</v>
      </c>
      <c r="G20" s="25">
        <v>2675.84</v>
      </c>
      <c r="H20" s="6"/>
    </row>
    <row r="21" spans="1:8" ht="30" customHeight="1" x14ac:dyDescent="0.25">
      <c r="A21" s="51"/>
      <c r="B21" s="61"/>
      <c r="C21" s="17" t="s">
        <v>55</v>
      </c>
      <c r="D21" s="18" t="s">
        <v>54</v>
      </c>
      <c r="E21" s="17" t="s">
        <v>83</v>
      </c>
      <c r="F21" s="17" t="s">
        <v>53</v>
      </c>
      <c r="G21" s="25">
        <v>1621.66</v>
      </c>
      <c r="H21" s="6"/>
    </row>
    <row r="22" spans="1:8" ht="31.5" customHeight="1" x14ac:dyDescent="0.25">
      <c r="A22" s="65" t="s">
        <v>44</v>
      </c>
      <c r="B22" s="60" t="s">
        <v>105</v>
      </c>
      <c r="C22" s="17" t="s">
        <v>55</v>
      </c>
      <c r="D22" s="18" t="s">
        <v>54</v>
      </c>
      <c r="E22" s="37" t="s">
        <v>104</v>
      </c>
      <c r="F22" s="17" t="s">
        <v>56</v>
      </c>
      <c r="G22" s="25">
        <v>3592.82</v>
      </c>
      <c r="H22" s="6"/>
    </row>
    <row r="23" spans="1:8" ht="31.5" customHeight="1" x14ac:dyDescent="0.25">
      <c r="A23" s="66"/>
      <c r="B23" s="61"/>
      <c r="C23" s="17" t="s">
        <v>55</v>
      </c>
      <c r="D23" s="18" t="s">
        <v>54</v>
      </c>
      <c r="E23" s="17" t="s">
        <v>106</v>
      </c>
      <c r="F23" s="17" t="s">
        <v>53</v>
      </c>
      <c r="G23" s="25">
        <v>1668</v>
      </c>
      <c r="H23" s="6"/>
    </row>
    <row r="24" spans="1:8" ht="32.25" customHeight="1" x14ac:dyDescent="0.25">
      <c r="A24" s="50" t="s">
        <v>46</v>
      </c>
      <c r="B24" s="60" t="s">
        <v>47</v>
      </c>
      <c r="C24" s="17" t="s">
        <v>55</v>
      </c>
      <c r="D24" s="18" t="s">
        <v>54</v>
      </c>
      <c r="E24" s="17" t="s">
        <v>82</v>
      </c>
      <c r="F24" s="17" t="s">
        <v>56</v>
      </c>
      <c r="G24" s="25">
        <v>20965.62</v>
      </c>
      <c r="H24" s="6"/>
    </row>
    <row r="25" spans="1:8" ht="30" customHeight="1" thickBot="1" x14ac:dyDescent="0.3">
      <c r="A25" s="63"/>
      <c r="B25" s="64"/>
      <c r="C25" s="28" t="s">
        <v>55</v>
      </c>
      <c r="D25" s="29" t="s">
        <v>54</v>
      </c>
      <c r="E25" s="28" t="s">
        <v>81</v>
      </c>
      <c r="F25" s="28" t="s">
        <v>53</v>
      </c>
      <c r="G25" s="30">
        <v>22125.14</v>
      </c>
      <c r="H25" s="6"/>
    </row>
  </sheetData>
  <mergeCells count="22">
    <mergeCell ref="A24:A25"/>
    <mergeCell ref="B24:B25"/>
    <mergeCell ref="A20:A21"/>
    <mergeCell ref="B20:B21"/>
    <mergeCell ref="A22:A23"/>
    <mergeCell ref="B22:B23"/>
    <mergeCell ref="A18:A19"/>
    <mergeCell ref="B18:B19"/>
    <mergeCell ref="A13:A14"/>
    <mergeCell ref="B13:B14"/>
    <mergeCell ref="A8:A11"/>
    <mergeCell ref="B8:B9"/>
    <mergeCell ref="A15:A16"/>
    <mergeCell ref="B15:B16"/>
    <mergeCell ref="B10:B11"/>
    <mergeCell ref="A6:A7"/>
    <mergeCell ref="A1:H1"/>
    <mergeCell ref="A2:H2"/>
    <mergeCell ref="A3:D3"/>
    <mergeCell ref="E3:G3"/>
    <mergeCell ref="A4:D4"/>
    <mergeCell ref="E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 priedas</vt:lpstr>
      <vt:lpstr>4 priedas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2020-04-02T16:41:03Z</dcterms:created>
  <dcterms:modified xsi:type="dcterms:W3CDTF">2020-04-30T10:08:37Z</dcterms:modified>
</cp:coreProperties>
</file>